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2" l="1"/>
  <c r="G25" i="2"/>
  <c r="G23" i="2"/>
  <c r="G22" i="2"/>
  <c r="G20" i="2"/>
  <c r="G19" i="2"/>
  <c r="G18" i="2"/>
  <c r="G17" i="2"/>
  <c r="G11" i="2"/>
  <c r="G10" i="2"/>
  <c r="G9" i="2"/>
  <c r="G8" i="2"/>
  <c r="N29" i="1"/>
  <c r="M29" i="1"/>
  <c r="L29" i="1"/>
  <c r="G29" i="1"/>
  <c r="C29" i="1"/>
  <c r="N28" i="1"/>
  <c r="M28" i="1"/>
  <c r="L28" i="1"/>
  <c r="G28" i="1"/>
  <c r="K28" i="1" s="1"/>
  <c r="C28" i="1"/>
  <c r="J27" i="1"/>
  <c r="I27" i="1"/>
  <c r="M27" i="1" s="1"/>
  <c r="H27" i="1"/>
  <c r="H26" i="1" s="1"/>
  <c r="F27" i="1"/>
  <c r="F26" i="1" s="1"/>
  <c r="E27" i="1"/>
  <c r="E26" i="1" s="1"/>
  <c r="D27" i="1"/>
  <c r="D26" i="1" s="1"/>
  <c r="M25" i="1"/>
  <c r="L25" i="1"/>
  <c r="G25" i="1"/>
  <c r="C25" i="1"/>
  <c r="N24" i="1"/>
  <c r="M24" i="1"/>
  <c r="L24" i="1"/>
  <c r="G24" i="1"/>
  <c r="C24" i="1"/>
  <c r="N23" i="1"/>
  <c r="M23" i="1"/>
  <c r="L23" i="1"/>
  <c r="G23" i="1"/>
  <c r="C23" i="1"/>
  <c r="N22" i="1"/>
  <c r="M22" i="1"/>
  <c r="L22" i="1"/>
  <c r="G22" i="1"/>
  <c r="K22" i="1" s="1"/>
  <c r="C22" i="1"/>
  <c r="N21" i="1"/>
  <c r="M21" i="1"/>
  <c r="L21" i="1"/>
  <c r="G21" i="1"/>
  <c r="K21" i="1" s="1"/>
  <c r="C21" i="1"/>
  <c r="N20" i="1"/>
  <c r="M20" i="1"/>
  <c r="L20" i="1"/>
  <c r="G20" i="1"/>
  <c r="C20" i="1"/>
  <c r="N19" i="1"/>
  <c r="M19" i="1"/>
  <c r="L19" i="1"/>
  <c r="G19" i="1"/>
  <c r="C19" i="1"/>
  <c r="K19" i="1" s="1"/>
  <c r="N18" i="1"/>
  <c r="M18" i="1"/>
  <c r="L18" i="1"/>
  <c r="G18" i="1"/>
  <c r="C18" i="1"/>
  <c r="J17" i="1"/>
  <c r="I17" i="1"/>
  <c r="M17" i="1" s="1"/>
  <c r="H17" i="1"/>
  <c r="L17" i="1" s="1"/>
  <c r="F17" i="1"/>
  <c r="E17" i="1"/>
  <c r="D17" i="1"/>
  <c r="N16" i="1"/>
  <c r="M16" i="1"/>
  <c r="L16" i="1"/>
  <c r="G16" i="1"/>
  <c r="C16" i="1"/>
  <c r="J15" i="1"/>
  <c r="J14" i="1" s="1"/>
  <c r="I15" i="1"/>
  <c r="H15" i="1"/>
  <c r="L15" i="1" s="1"/>
  <c r="F15" i="1"/>
  <c r="E15" i="1"/>
  <c r="E14" i="1" s="1"/>
  <c r="D15" i="1"/>
  <c r="F14" i="1"/>
  <c r="N13" i="1"/>
  <c r="M13" i="1"/>
  <c r="L13" i="1"/>
  <c r="G13" i="1"/>
  <c r="C13" i="1"/>
  <c r="N12" i="1"/>
  <c r="M12" i="1"/>
  <c r="L12" i="1"/>
  <c r="G12" i="1"/>
  <c r="K12" i="1" s="1"/>
  <c r="C12" i="1"/>
  <c r="N11" i="1"/>
  <c r="M11" i="1"/>
  <c r="L11" i="1"/>
  <c r="G11" i="1"/>
  <c r="C11" i="1"/>
  <c r="J10" i="1"/>
  <c r="N10" i="1" s="1"/>
  <c r="I10" i="1"/>
  <c r="M10" i="1" s="1"/>
  <c r="H10" i="1"/>
  <c r="H8" i="1" s="1"/>
  <c r="F10" i="1"/>
  <c r="E10" i="1"/>
  <c r="E8" i="1" s="1"/>
  <c r="D10" i="1"/>
  <c r="C10" i="1" s="1"/>
  <c r="N9" i="1"/>
  <c r="M9" i="1"/>
  <c r="L9" i="1"/>
  <c r="G9" i="1"/>
  <c r="K9" i="1" s="1"/>
  <c r="C9" i="1"/>
  <c r="F8" i="1"/>
  <c r="J8" i="1" l="1"/>
  <c r="N8" i="1" s="1"/>
  <c r="C17" i="1"/>
  <c r="K23" i="1"/>
  <c r="K11" i="1"/>
  <c r="C15" i="1"/>
  <c r="M15" i="1"/>
  <c r="K20" i="1"/>
  <c r="F7" i="1"/>
  <c r="I26" i="1"/>
  <c r="M26" i="1" s="1"/>
  <c r="D8" i="1"/>
  <c r="C8" i="1" s="1"/>
  <c r="I14" i="1"/>
  <c r="M14" i="1" s="1"/>
  <c r="N15" i="1"/>
  <c r="N17" i="1"/>
  <c r="K24" i="1"/>
  <c r="C27" i="1"/>
  <c r="L27" i="1"/>
  <c r="K29" i="1"/>
  <c r="K13" i="1"/>
  <c r="N14" i="1"/>
  <c r="N27" i="1"/>
  <c r="K16" i="1"/>
  <c r="K18" i="1"/>
  <c r="E7" i="1"/>
  <c r="C26" i="1"/>
  <c r="L26" i="1"/>
  <c r="L10" i="1"/>
  <c r="I8" i="1"/>
  <c r="G8" i="1" s="1"/>
  <c r="K8" i="1" s="1"/>
  <c r="D14" i="1"/>
  <c r="C14" i="1" s="1"/>
  <c r="J26" i="1"/>
  <c r="G10" i="1"/>
  <c r="K10" i="1" s="1"/>
  <c r="H14" i="1"/>
  <c r="G15" i="1"/>
  <c r="K15" i="1" s="1"/>
  <c r="G17" i="1"/>
  <c r="G26" i="1"/>
  <c r="G27" i="1"/>
  <c r="K27" i="1" s="1"/>
  <c r="K17" i="1" l="1"/>
  <c r="D7" i="1"/>
  <c r="C7" i="1" s="1"/>
  <c r="L8" i="1"/>
  <c r="K26" i="1"/>
  <c r="N26" i="1"/>
  <c r="J7" i="1"/>
  <c r="N7" i="1" s="1"/>
  <c r="L14" i="1"/>
  <c r="G14" i="1"/>
  <c r="K14" i="1" s="1"/>
  <c r="M8" i="1"/>
  <c r="I7" i="1"/>
  <c r="M7" i="1" s="1"/>
  <c r="H7" i="1"/>
  <c r="L7" i="1" l="1"/>
  <c r="G7" i="1"/>
  <c r="K7" i="1" s="1"/>
</calcChain>
</file>

<file path=xl/sharedStrings.xml><?xml version="1.0" encoding="utf-8"?>
<sst xmlns="http://schemas.openxmlformats.org/spreadsheetml/2006/main" count="121" uniqueCount="86">
  <si>
    <t>Сельское поселение Полноват</t>
  </si>
  <si>
    <t>Муниципальная программа сельского поселения Полноват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</si>
  <si>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резерва материальных ресурсов для ликвидации чрезвычайных ситуаций и в целях гражданской обороны</t>
  </si>
  <si>
    <r>
      <t xml:space="preserve">Согласно, номенклатуры резерва материальных ценностей были приобретены термосы 12 л </t>
    </r>
    <r>
      <rPr>
        <u/>
        <sz val="10.5"/>
        <rFont val="Times New Roman"/>
        <family val="1"/>
        <charset val="204"/>
      </rPr>
      <t>в кол-ве 3 шт.</t>
    </r>
  </si>
  <si>
    <t xml:space="preserve">Мероприятия по обеспечению первичных мер пожарной безопасности </t>
  </si>
  <si>
    <t>Мероприятия, предусмотренные МП на год исполнены в полном объеме</t>
  </si>
  <si>
    <t>Разработка информационного материала и его размещение на территории населенных пунктов сельского поселения Полноват</t>
  </si>
  <si>
    <t>Оснащение территорий общего пользования населенных пунктов сельского поселения Полноват первичными средствами тушения пожаров и противопожарным инвентарем</t>
  </si>
  <si>
    <t>Содержание территории села Полноват, прилегающей к лесной полосе, в надлежащем состоянии для предотвращения возникновения пожаров в лесной полосе (сбор и утилизация валежника из лесной полосы)</t>
  </si>
  <si>
    <t xml:space="preserve"> Муниципальная программа сельского поселения Полноват «Развитие жилищно-коммунального комплекса и повышение энергетической эффективности  на 2014-2016 годы»</t>
  </si>
  <si>
    <t xml:space="preserve">Обеспечение мероприятий по энергосбережению и повышению энергетической эффективности </t>
  </si>
  <si>
    <t>Установлены стеклопакеты в здании администрации сельского поселения Полноват</t>
  </si>
  <si>
    <t>Проведение мероприятий по капитальному ремонту и утепление рабочих помещений и мест общего пользования бюджетных зданий</t>
  </si>
  <si>
    <t xml:space="preserve">Благоустройство территории </t>
  </si>
  <si>
    <t>уличное освещение</t>
  </si>
  <si>
    <t>Экономия сложилась за счет оптимизации части текущих расходов на техническое обслуживание электросетей в летний период</t>
  </si>
  <si>
    <t>прочие мероприятия</t>
  </si>
  <si>
    <t xml:space="preserve">Приобретены: пиломатериал; контейнеры ТБО; хозяйственные товары. Приобретены и установлены детский игровой комплекс, детские горки, песочницы, качели. </t>
  </si>
  <si>
    <t>организация временных рабочих мест по безработным гражданам и трудоустройству несовершеннолетних</t>
  </si>
  <si>
    <t>За отчетный период были заключены 96 договоров на временное трудоустройство из них: 25 несовершеннолетние от 14 до 18 лет, 32 КМНС, 11 особо нуждающиеся, 28 общие</t>
  </si>
  <si>
    <t>Обеспечение надлежащего уровня эксплуатации муниципального имущества</t>
  </si>
  <si>
    <t>Оплата производится согласно, заключенного договора, на основании предоставленных Исполнителем подтверждающих документов.</t>
  </si>
  <si>
    <t>Предоставление субсидий 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(подвоз воды  и вывоз жидких бытовых отходов)</t>
  </si>
  <si>
    <t>Содержание объектов размещения отходов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</si>
  <si>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</si>
  <si>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Создание условий для обеспечения бытового обслуживания населения</t>
  </si>
  <si>
    <t>Оплата производится согласно заключенного договора, на основании предоставленных Исполнителем подтверждающих документов, экономия сложилась за счет непрогнозируемого оттока временно проживающего населения</t>
  </si>
  <si>
    <t>предоставление субсидии в целях возмещения затрат по ремонту систем коммунальной инфраструктуры</t>
  </si>
  <si>
    <t>проведен ремонт ВОСов, замена фланцев</t>
  </si>
  <si>
    <t>«Развитие муниципальной службы  в сельском поселении Полноват на 2014 - 2016 годы»</t>
  </si>
  <si>
    <t xml:space="preserve">Создание условий для развития и совершенствования муниципальной службы </t>
  </si>
  <si>
    <t>Мероприятия предусмотренные МП на год исполнены в полном объеме</t>
  </si>
  <si>
    <t>Повышение квалификации муниципальных служащих с получением свидетельства государственного образца</t>
  </si>
  <si>
    <t>Диспансеризация муниципальных служащих</t>
  </si>
  <si>
    <t>Отчет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</si>
  <si>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</si>
  <si>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</si>
  <si>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2016 год, тыс. рублей</t>
  </si>
  <si>
    <t>Фактические объемы бюджетных ассигнований на реализацию муниципальной программы 
за 2016 год,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</si>
  <si>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</si>
  <si>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</si>
  <si>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</si>
  <si>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</si>
  <si>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</si>
  <si>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</si>
  <si>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</si>
  <si>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</si>
  <si>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</si>
  <si>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</si>
  <si>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</si>
  <si>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</si>
  <si>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</si>
  <si>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</si>
  <si>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</si>
  <si>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Муниципальная программа сельского поселения Полноват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</si>
  <si>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материала,  в количестве 200 экз. в год</t>
  </si>
  <si>
    <t>экз.</t>
  </si>
  <si>
    <t>Администрация сельского поселения Полноват</t>
  </si>
  <si>
    <t>Проведение тренировок, учений, занятий органов управления силами ГО и ЧС сельского поселения Полноват</t>
  </si>
  <si>
    <t>раз</t>
  </si>
  <si>
    <t>Отдел по делам ГО и ЧС администрации Белоярского района</t>
  </si>
  <si>
    <t>Увеличение оснащенности мест общего пользования противопожарным инвентарем</t>
  </si>
  <si>
    <t>ед</t>
  </si>
  <si>
    <t>Увеличение резервов материальных ресурсов (запасов) для предупреждения и ликвидации ЧС в целях гражданской обороны</t>
  </si>
  <si>
    <t>%</t>
  </si>
  <si>
    <t>Сокращение потребления энергоресурсов</t>
  </si>
  <si>
    <t>ОАО "ТЭК"</t>
  </si>
  <si>
    <t>Обеспечение населения услугой по вывозу жидких бытовых отходов, от потребности</t>
  </si>
  <si>
    <t xml:space="preserve">ОАО "ЮКЭК - Белоярский </t>
  </si>
  <si>
    <t>Обеспечение населения услугой по подвозу чистой питьевой водой, от потребности</t>
  </si>
  <si>
    <t>Повышение уровня благоустроенности населенных пунктов:</t>
  </si>
  <si>
    <t>Количество отремонтированных (приобретенных) детских игровых комплексов</t>
  </si>
  <si>
    <t>шт.</t>
  </si>
  <si>
    <t>Доля  граждан, участвующих в работах по благоустройству от общего числа граждан проживающих в поселении</t>
  </si>
  <si>
    <t>Объем потребления электроэнергии сети уличного освещения</t>
  </si>
  <si>
    <t>тыс. кВт/ч</t>
  </si>
  <si>
    <t>Сокращение доли муниципальной собственности в многоквартирных домах</t>
  </si>
  <si>
    <t xml:space="preserve">Обеспечение населения услугами общественной бани, от потребности </t>
  </si>
  <si>
    <t>Обеспечение  территории размещения отходов в надлежащем состоянии</t>
  </si>
  <si>
    <t>тыс. м2.</t>
  </si>
  <si>
    <t>Доля отремонтированных систем коммунальной инфраструктуры от общего запланированного количества</t>
  </si>
  <si>
    <t xml:space="preserve"> Муниципальная программа сельского поселения Полноват «Развитие муниципальной службы сельского поселения Полноват на  2014-2016 годы»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</si>
  <si>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</si>
  <si>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диспансеризацию от потребности</t>
  </si>
  <si>
    <t>о ходе выполнения муниципальных программ сельского поселения Белоярского района за 2016 год</t>
  </si>
  <si>
    <t>о достижении целевых показателей о реализации муниципальных программ сельского поселения в границах Белоярского района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</si>
</sst>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u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5" fontId="10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11" sqref="B11:B13"/>
    </sheetView>
  </sheetViews>
  <sheetFormatPr defaultRowHeight="15" x14ac:dyDescent="0.25"/>
  <cols>
    <col min="1" max="1" width="6" bestFit="1" customWidth="1"/>
    <col min="2" max="2" width="40.28515625" bestFit="1" customWidth="1"/>
    <col min="3" max="4" width="10.140625" bestFit="1" customWidth="1"/>
    <col min="7" max="8" width="10.140625" bestFit="1" customWidth="1"/>
    <col min="15" max="15" width="36.42578125" customWidth="1"/>
  </cols>
  <sheetData>
    <row r="1" spans="1:15" ht="18.75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25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33"/>
      <c r="B3" s="34"/>
      <c r="C3" s="35"/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6"/>
    </row>
    <row r="4" spans="1:15" ht="60.75" customHeight="1" x14ac:dyDescent="0.25">
      <c r="A4" s="37" t="s">
        <v>35</v>
      </c>
      <c r="B4" s="37" t="s">
        <v>36</v>
      </c>
      <c r="C4" s="37" t="s">
        <v>37</v>
      </c>
      <c r="D4" s="37"/>
      <c r="E4" s="37"/>
      <c r="F4" s="37"/>
      <c r="G4" s="37" t="s">
        <v>38</v>
      </c>
      <c r="H4" s="37"/>
      <c r="I4" s="37"/>
      <c r="J4" s="37"/>
      <c r="K4" s="37" t="s">
        <v>39</v>
      </c>
      <c r="L4" s="37"/>
      <c r="M4" s="37"/>
      <c r="N4" s="37"/>
      <c r="O4" s="37" t="s">
        <v>40</v>
      </c>
    </row>
    <row r="5" spans="1:15" x14ac:dyDescent="0.25">
      <c r="A5" s="37"/>
      <c r="B5" s="37"/>
      <c r="C5" s="37" t="s">
        <v>41</v>
      </c>
      <c r="D5" s="37" t="s">
        <v>42</v>
      </c>
      <c r="E5" s="37"/>
      <c r="F5" s="37"/>
      <c r="G5" s="37" t="s">
        <v>41</v>
      </c>
      <c r="H5" s="37" t="s">
        <v>42</v>
      </c>
      <c r="I5" s="37"/>
      <c r="J5" s="37"/>
      <c r="K5" s="37" t="s">
        <v>41</v>
      </c>
      <c r="L5" s="37" t="s">
        <v>42</v>
      </c>
      <c r="M5" s="37"/>
      <c r="N5" s="37"/>
      <c r="O5" s="38"/>
    </row>
    <row r="6" spans="1:15" ht="54" x14ac:dyDescent="0.25">
      <c r="A6" s="37"/>
      <c r="B6" s="37"/>
      <c r="C6" s="37"/>
      <c r="D6" s="39" t="s">
        <v>43</v>
      </c>
      <c r="E6" s="39" t="s">
        <v>44</v>
      </c>
      <c r="F6" s="39" t="s">
        <v>45</v>
      </c>
      <c r="G6" s="37"/>
      <c r="H6" s="39" t="s">
        <v>43</v>
      </c>
      <c r="I6" s="39" t="s">
        <v>44</v>
      </c>
      <c r="J6" s="39" t="s">
        <v>45</v>
      </c>
      <c r="K6" s="37"/>
      <c r="L6" s="39" t="s">
        <v>43</v>
      </c>
      <c r="M6" s="39" t="s">
        <v>44</v>
      </c>
      <c r="N6" s="39" t="s">
        <v>45</v>
      </c>
      <c r="O6" s="38"/>
    </row>
    <row r="7" spans="1:15" s="5" customFormat="1" ht="32.25" customHeight="1" x14ac:dyDescent="0.25">
      <c r="A7" s="1"/>
      <c r="B7" s="2" t="s">
        <v>0</v>
      </c>
      <c r="C7" s="3">
        <f>SUM(D7:F7)</f>
        <v>4629.5</v>
      </c>
      <c r="D7" s="3">
        <f>D8+D14+D26</f>
        <v>4629.5</v>
      </c>
      <c r="E7" s="3">
        <f>E8+E14+E26</f>
        <v>0</v>
      </c>
      <c r="F7" s="3">
        <f>F8+F14+F26</f>
        <v>0</v>
      </c>
      <c r="G7" s="3">
        <f>SUM(H7:J7)</f>
        <v>4461.7</v>
      </c>
      <c r="H7" s="3">
        <f>H8+H14+H26</f>
        <v>4461.7</v>
      </c>
      <c r="I7" s="3">
        <f>I8+I14+I26</f>
        <v>0</v>
      </c>
      <c r="J7" s="3">
        <f>J8+J14+J26</f>
        <v>0</v>
      </c>
      <c r="K7" s="4">
        <f>IFERROR(G7/C7*100,"-")</f>
        <v>96.375418511718323</v>
      </c>
      <c r="L7" s="4">
        <f>IFERROR(H7/D7*100,"-")</f>
        <v>96.375418511718323</v>
      </c>
      <c r="M7" s="4" t="str">
        <f>IFERROR(I7/E7*100,"-")</f>
        <v>-</v>
      </c>
      <c r="N7" s="4" t="str">
        <f>IFERROR(J7/F7*100,"-")</f>
        <v>-</v>
      </c>
      <c r="O7" s="1"/>
    </row>
    <row r="8" spans="1:15" s="11" customFormat="1" ht="81" x14ac:dyDescent="0.25">
      <c r="A8" s="6">
        <v>1</v>
      </c>
      <c r="B8" s="7" t="s">
        <v>1</v>
      </c>
      <c r="C8" s="8">
        <f>SUM(D8:F8)</f>
        <v>75.599999999999994</v>
      </c>
      <c r="D8" s="9">
        <f>SUM(D9:D10)</f>
        <v>75.599999999999994</v>
      </c>
      <c r="E8" s="9">
        <f>SUM(E9:E10)</f>
        <v>0</v>
      </c>
      <c r="F8" s="9">
        <f>SUM(F9:F10)</f>
        <v>0</v>
      </c>
      <c r="G8" s="8">
        <f>SUM(H8:J8)</f>
        <v>75.599999999999994</v>
      </c>
      <c r="H8" s="9">
        <f>SUM(H9:H10)</f>
        <v>75.599999999999994</v>
      </c>
      <c r="I8" s="9">
        <f>SUM(I9:I10)</f>
        <v>0</v>
      </c>
      <c r="J8" s="9">
        <f>SUM(J9:J10)</f>
        <v>0</v>
      </c>
      <c r="K8" s="10">
        <f>IFERROR(G8/C8*100,"-")</f>
        <v>100</v>
      </c>
      <c r="L8" s="10">
        <f>IFERROR(H8/D8*100,"-")</f>
        <v>100</v>
      </c>
      <c r="M8" s="10" t="str">
        <f>IFERROR(I8/E8*100,"-")</f>
        <v>-</v>
      </c>
      <c r="N8" s="10" t="str">
        <f>IFERROR(J8/F8*100,"-")</f>
        <v>-</v>
      </c>
      <c r="O8" s="7"/>
    </row>
    <row r="9" spans="1:15" s="17" customFormat="1" ht="54" x14ac:dyDescent="0.25">
      <c r="A9" s="12"/>
      <c r="B9" s="13" t="s">
        <v>2</v>
      </c>
      <c r="C9" s="14">
        <f>SUM(D9:F9)</f>
        <v>30</v>
      </c>
      <c r="D9" s="15">
        <v>30</v>
      </c>
      <c r="E9" s="15">
        <v>0</v>
      </c>
      <c r="F9" s="15">
        <v>0</v>
      </c>
      <c r="G9" s="14">
        <f>SUM(H9:J9)</f>
        <v>30</v>
      </c>
      <c r="H9" s="15">
        <v>30</v>
      </c>
      <c r="I9" s="15">
        <v>0</v>
      </c>
      <c r="J9" s="15">
        <v>0</v>
      </c>
      <c r="K9" s="16">
        <f>IFERROR(G9/C9*100,"-")</f>
        <v>100</v>
      </c>
      <c r="L9" s="16">
        <f>IFERROR(H9/D9*100,"-")</f>
        <v>100</v>
      </c>
      <c r="M9" s="16" t="str">
        <f>IFERROR(I9/E9*100,"-")</f>
        <v>-</v>
      </c>
      <c r="N9" s="16" t="str">
        <f>IFERROR(J9/F9*100,"-")</f>
        <v>-</v>
      </c>
      <c r="O9" s="13" t="s">
        <v>3</v>
      </c>
    </row>
    <row r="10" spans="1:15" s="17" customFormat="1" ht="27" x14ac:dyDescent="0.25">
      <c r="A10" s="12"/>
      <c r="B10" s="13" t="s">
        <v>4</v>
      </c>
      <c r="C10" s="14">
        <f>SUM(D10:F10)</f>
        <v>45.6</v>
      </c>
      <c r="D10" s="15">
        <f>SUM(D11:D13)</f>
        <v>45.6</v>
      </c>
      <c r="E10" s="15">
        <f>SUM(E11:E13)</f>
        <v>0</v>
      </c>
      <c r="F10" s="15">
        <f>SUM(F11:F13)</f>
        <v>0</v>
      </c>
      <c r="G10" s="14">
        <f>SUM(H10:J10)</f>
        <v>45.6</v>
      </c>
      <c r="H10" s="15">
        <f>SUM(H11:H13)</f>
        <v>45.6</v>
      </c>
      <c r="I10" s="15">
        <f>SUM(I11:I13)</f>
        <v>0</v>
      </c>
      <c r="J10" s="15">
        <f>SUM(J11:J13)</f>
        <v>0</v>
      </c>
      <c r="K10" s="16">
        <f>IFERROR(G10/C10*100,"-")</f>
        <v>100</v>
      </c>
      <c r="L10" s="16">
        <f>IFERROR(H10/D10*100,"-")</f>
        <v>100</v>
      </c>
      <c r="M10" s="16" t="str">
        <f>IFERROR(I10/E10*100,"-")</f>
        <v>-</v>
      </c>
      <c r="N10" s="16" t="str">
        <f>IFERROR(J10/F10*100,"-")</f>
        <v>-</v>
      </c>
      <c r="O10" s="13" t="s">
        <v>5</v>
      </c>
    </row>
    <row r="11" spans="1:15" s="24" customFormat="1" ht="40.5" x14ac:dyDescent="0.25">
      <c r="A11" s="18"/>
      <c r="B11" s="63" t="s">
        <v>6</v>
      </c>
      <c r="C11" s="20">
        <f>SUM(D11:F11)</f>
        <v>5</v>
      </c>
      <c r="D11" s="21">
        <v>5</v>
      </c>
      <c r="E11" s="21">
        <v>0</v>
      </c>
      <c r="F11" s="21">
        <v>0</v>
      </c>
      <c r="G11" s="20">
        <f>SUM(H11:J11)</f>
        <v>5</v>
      </c>
      <c r="H11" s="21">
        <v>5</v>
      </c>
      <c r="I11" s="21">
        <v>0</v>
      </c>
      <c r="J11" s="21">
        <v>0</v>
      </c>
      <c r="K11" s="22">
        <f>IFERROR(G11/C11*100,"-")</f>
        <v>100</v>
      </c>
      <c r="L11" s="22">
        <f>IFERROR(H11/D11*100,"-")</f>
        <v>100</v>
      </c>
      <c r="M11" s="22" t="str">
        <f>IFERROR(I11/E11*100,"-")</f>
        <v>-</v>
      </c>
      <c r="N11" s="22" t="str">
        <f>IFERROR(J11/F11*100,"-")</f>
        <v>-</v>
      </c>
      <c r="O11" s="23"/>
    </row>
    <row r="12" spans="1:15" s="24" customFormat="1" ht="54" x14ac:dyDescent="0.25">
      <c r="A12" s="18"/>
      <c r="B12" s="63" t="s">
        <v>7</v>
      </c>
      <c r="C12" s="20">
        <f>SUM(D12:F12)</f>
        <v>5.6</v>
      </c>
      <c r="D12" s="21">
        <v>5.6</v>
      </c>
      <c r="E12" s="21">
        <v>0</v>
      </c>
      <c r="F12" s="21">
        <v>0</v>
      </c>
      <c r="G12" s="20">
        <f>SUM(H12:J12)</f>
        <v>5.6</v>
      </c>
      <c r="H12" s="21">
        <v>5.6</v>
      </c>
      <c r="I12" s="21">
        <v>0</v>
      </c>
      <c r="J12" s="21">
        <v>0</v>
      </c>
      <c r="K12" s="22">
        <f>IFERROR(G12/C12*100,"-")</f>
        <v>100</v>
      </c>
      <c r="L12" s="22">
        <f>IFERROR(H12/D12*100,"-")</f>
        <v>100</v>
      </c>
      <c r="M12" s="22" t="str">
        <f>IFERROR(I12/E12*100,"-")</f>
        <v>-</v>
      </c>
      <c r="N12" s="22" t="str">
        <f>IFERROR(J12/F12*100,"-")</f>
        <v>-</v>
      </c>
      <c r="O12" s="23"/>
    </row>
    <row r="13" spans="1:15" s="24" customFormat="1" ht="83.25" customHeight="1" x14ac:dyDescent="0.25">
      <c r="A13" s="18"/>
      <c r="B13" s="63" t="s">
        <v>8</v>
      </c>
      <c r="C13" s="20">
        <f>SUM(D13:F13)</f>
        <v>35</v>
      </c>
      <c r="D13" s="21">
        <v>35</v>
      </c>
      <c r="E13" s="21">
        <v>0</v>
      </c>
      <c r="F13" s="21">
        <v>0</v>
      </c>
      <c r="G13" s="20">
        <f>SUM(H13:J13)</f>
        <v>35</v>
      </c>
      <c r="H13" s="21">
        <v>35</v>
      </c>
      <c r="I13" s="21">
        <v>0</v>
      </c>
      <c r="J13" s="21">
        <v>0</v>
      </c>
      <c r="K13" s="22">
        <f>IFERROR(G13/C13*100,"-")</f>
        <v>100</v>
      </c>
      <c r="L13" s="22">
        <f>IFERROR(H13/D13*100,"-")</f>
        <v>100</v>
      </c>
      <c r="M13" s="22" t="str">
        <f>IFERROR(I13/E13*100,"-")</f>
        <v>-</v>
      </c>
      <c r="N13" s="22" t="str">
        <f>IFERROR(J13/F13*100,"-")</f>
        <v>-</v>
      </c>
      <c r="O13" s="23"/>
    </row>
    <row r="14" spans="1:15" s="11" customFormat="1" ht="72" customHeight="1" x14ac:dyDescent="0.25">
      <c r="A14" s="6">
        <v>2</v>
      </c>
      <c r="B14" s="7" t="s">
        <v>9</v>
      </c>
      <c r="C14" s="8">
        <f>SUM(D14:F14)</f>
        <v>4521.7</v>
      </c>
      <c r="D14" s="8">
        <f>D15+D17+D21+D22+D23+D24+D25</f>
        <v>4521.7</v>
      </c>
      <c r="E14" s="8">
        <f>E15+E17+E21+E22+E23+E24+E25</f>
        <v>0</v>
      </c>
      <c r="F14" s="8">
        <f>F15+F17+F21+F22+F23+F24+F25</f>
        <v>0</v>
      </c>
      <c r="G14" s="8">
        <f>H14+I14+J14</f>
        <v>4353.8999999999996</v>
      </c>
      <c r="H14" s="8">
        <f>H15+H17+H21+H22+H23+H24+H25</f>
        <v>4353.8999999999996</v>
      </c>
      <c r="I14" s="8">
        <f>I15+I17+I21+I22+I23+I24+I25</f>
        <v>0</v>
      </c>
      <c r="J14" s="8">
        <f>J15+J17+J21+J22+J23+J24+J25</f>
        <v>0</v>
      </c>
      <c r="K14" s="25">
        <f>IFERROR(G14/C14*100,"-")</f>
        <v>96.2890063471703</v>
      </c>
      <c r="L14" s="25">
        <f>IFERROR(H14/D14*100,"-")</f>
        <v>96.2890063471703</v>
      </c>
      <c r="M14" s="25" t="str">
        <f>IFERROR(I14/E14*100,"-")</f>
        <v>-</v>
      </c>
      <c r="N14" s="25" t="str">
        <f>IFERROR(J14/F14*100,"-")</f>
        <v>-</v>
      </c>
      <c r="O14" s="26"/>
    </row>
    <row r="15" spans="1:15" s="17" customFormat="1" ht="40.5" x14ac:dyDescent="0.25">
      <c r="A15" s="27"/>
      <c r="B15" s="13" t="s">
        <v>10</v>
      </c>
      <c r="C15" s="14">
        <f>SUM(D15:F15)</f>
        <v>60</v>
      </c>
      <c r="D15" s="16">
        <f>D16</f>
        <v>60</v>
      </c>
      <c r="E15" s="16">
        <f>E16</f>
        <v>0</v>
      </c>
      <c r="F15" s="16">
        <f>F16</f>
        <v>0</v>
      </c>
      <c r="G15" s="14">
        <f>SUM(H15:J15)</f>
        <v>60</v>
      </c>
      <c r="H15" s="16">
        <f>H16</f>
        <v>60</v>
      </c>
      <c r="I15" s="16">
        <f>I16</f>
        <v>0</v>
      </c>
      <c r="J15" s="16">
        <f>J16</f>
        <v>0</v>
      </c>
      <c r="K15" s="16">
        <f>IFERROR(G15/C15*100,"-")</f>
        <v>100</v>
      </c>
      <c r="L15" s="16">
        <f>IFERROR(H15/D15*100,"-")</f>
        <v>100</v>
      </c>
      <c r="M15" s="16" t="str">
        <f>IFERROR(I15/E15*100,"-")</f>
        <v>-</v>
      </c>
      <c r="N15" s="16" t="str">
        <f>IFERROR(J15/F15*100,"-")</f>
        <v>-</v>
      </c>
      <c r="O15" s="13" t="s">
        <v>11</v>
      </c>
    </row>
    <row r="16" spans="1:15" s="24" customFormat="1" ht="54" x14ac:dyDescent="0.25">
      <c r="A16" s="18"/>
      <c r="B16" s="19" t="s">
        <v>12</v>
      </c>
      <c r="C16" s="20">
        <f>SUM(D16:F16)</f>
        <v>60</v>
      </c>
      <c r="D16" s="21">
        <v>60</v>
      </c>
      <c r="E16" s="21">
        <v>0</v>
      </c>
      <c r="F16" s="21">
        <v>0</v>
      </c>
      <c r="G16" s="20">
        <f>SUM(H16:J16)</f>
        <v>60</v>
      </c>
      <c r="H16" s="21">
        <v>60</v>
      </c>
      <c r="I16" s="21">
        <v>0</v>
      </c>
      <c r="J16" s="21">
        <v>0</v>
      </c>
      <c r="K16" s="22">
        <f>IFERROR(G16/C16*100,"-")</f>
        <v>100</v>
      </c>
      <c r="L16" s="22">
        <f>IFERROR(H16/D16*100,"-")</f>
        <v>100</v>
      </c>
      <c r="M16" s="22" t="str">
        <f>IFERROR(I16/E16*100,"-")</f>
        <v>-</v>
      </c>
      <c r="N16" s="22" t="str">
        <f>IFERROR(J16/F16*100,"-")</f>
        <v>-</v>
      </c>
      <c r="O16" s="23"/>
    </row>
    <row r="17" spans="1:15" s="17" customFormat="1" ht="23.25" customHeight="1" x14ac:dyDescent="0.25">
      <c r="A17" s="27"/>
      <c r="B17" s="13" t="s">
        <v>13</v>
      </c>
      <c r="C17" s="14">
        <f>SUM(D17:F17)</f>
        <v>1755.1</v>
      </c>
      <c r="D17" s="16">
        <f>D18+D19+D20</f>
        <v>1755.1</v>
      </c>
      <c r="E17" s="16">
        <f>E18+E19+E20</f>
        <v>0</v>
      </c>
      <c r="F17" s="16">
        <f>F18+F19+F20</f>
        <v>0</v>
      </c>
      <c r="G17" s="14">
        <f>SUM(H17:J17)</f>
        <v>1617.9</v>
      </c>
      <c r="H17" s="16">
        <f>H18+H19+H20</f>
        <v>1617.9</v>
      </c>
      <c r="I17" s="16">
        <f>I18+I19+I20</f>
        <v>0</v>
      </c>
      <c r="J17" s="16">
        <f>J18+J19+J20</f>
        <v>0</v>
      </c>
      <c r="K17" s="16">
        <f>IFERROR(G17/C17*100,"-")</f>
        <v>92.182781607885602</v>
      </c>
      <c r="L17" s="16">
        <f>IFERROR(H17/D17*100,"-")</f>
        <v>92.182781607885602</v>
      </c>
      <c r="M17" s="16" t="str">
        <f>IFERROR(I17/E17*100,"-")</f>
        <v>-</v>
      </c>
      <c r="N17" s="16" t="str">
        <f>IFERROR(J17/F17*100,"-")</f>
        <v>-</v>
      </c>
      <c r="O17" s="13"/>
    </row>
    <row r="18" spans="1:15" s="5" customFormat="1" ht="54" x14ac:dyDescent="0.25">
      <c r="A18" s="28"/>
      <c r="B18" s="65" t="s">
        <v>14</v>
      </c>
      <c r="C18" s="29">
        <f>SUM(D18:F18)</f>
        <v>765.1</v>
      </c>
      <c r="D18" s="22">
        <v>765.1</v>
      </c>
      <c r="E18" s="22">
        <v>0</v>
      </c>
      <c r="F18" s="22">
        <v>0</v>
      </c>
      <c r="G18" s="29">
        <f>SUM(H18:J18)</f>
        <v>630.5</v>
      </c>
      <c r="H18" s="22">
        <v>630.5</v>
      </c>
      <c r="I18" s="22">
        <v>0</v>
      </c>
      <c r="J18" s="22">
        <v>0</v>
      </c>
      <c r="K18" s="22">
        <f>IFERROR(G18/C18*100,"-")</f>
        <v>82.407528427656516</v>
      </c>
      <c r="L18" s="22">
        <f>IFERROR(H18/D18*100,"-")</f>
        <v>82.407528427656516</v>
      </c>
      <c r="M18" s="22" t="str">
        <f>IFERROR(I18/E18*100,"-")</f>
        <v>-</v>
      </c>
      <c r="N18" s="22" t="str">
        <f>IFERROR(J18/F18*100,"-")</f>
        <v>-</v>
      </c>
      <c r="O18" s="23" t="s">
        <v>15</v>
      </c>
    </row>
    <row r="19" spans="1:15" s="5" customFormat="1" ht="67.5" x14ac:dyDescent="0.25">
      <c r="A19" s="28"/>
      <c r="B19" s="65" t="s">
        <v>16</v>
      </c>
      <c r="C19" s="29">
        <f>SUM(D19:F19)</f>
        <v>350</v>
      </c>
      <c r="D19" s="22">
        <v>350</v>
      </c>
      <c r="E19" s="22">
        <v>0</v>
      </c>
      <c r="F19" s="22">
        <v>0</v>
      </c>
      <c r="G19" s="29">
        <f>SUM(H19:J19)</f>
        <v>350</v>
      </c>
      <c r="H19" s="22">
        <v>350</v>
      </c>
      <c r="I19" s="22">
        <v>0</v>
      </c>
      <c r="J19" s="22">
        <v>0</v>
      </c>
      <c r="K19" s="22">
        <f>IFERROR(G19/C19*100,"-")</f>
        <v>100</v>
      </c>
      <c r="L19" s="22">
        <f>IFERROR(H19/D19*100,"-")</f>
        <v>100</v>
      </c>
      <c r="M19" s="22" t="str">
        <f>IFERROR(I19/E19*100,"-")</f>
        <v>-</v>
      </c>
      <c r="N19" s="22" t="str">
        <f>IFERROR(J19/F19*100,"-")</f>
        <v>-</v>
      </c>
      <c r="O19" s="23" t="s">
        <v>17</v>
      </c>
    </row>
    <row r="20" spans="1:15" s="5" customFormat="1" ht="81" x14ac:dyDescent="0.25">
      <c r="A20" s="28"/>
      <c r="B20" s="65" t="s">
        <v>18</v>
      </c>
      <c r="C20" s="29">
        <f>SUM(D20:F20)</f>
        <v>640</v>
      </c>
      <c r="D20" s="22">
        <v>640</v>
      </c>
      <c r="E20" s="22">
        <v>0</v>
      </c>
      <c r="F20" s="22">
        <v>0</v>
      </c>
      <c r="G20" s="29">
        <f>SUM(H20:J20)</f>
        <v>637.4</v>
      </c>
      <c r="H20" s="22">
        <v>637.4</v>
      </c>
      <c r="I20" s="22">
        <v>0</v>
      </c>
      <c r="J20" s="22">
        <v>0</v>
      </c>
      <c r="K20" s="22">
        <f>IFERROR(G20/C20*100,"-")</f>
        <v>99.593749999999986</v>
      </c>
      <c r="L20" s="22">
        <f>IFERROR(H20/D20*100,"-")</f>
        <v>99.593749999999986</v>
      </c>
      <c r="M20" s="22" t="str">
        <f>IFERROR(I20/E20*100,"-")</f>
        <v>-</v>
      </c>
      <c r="N20" s="22" t="str">
        <f>IFERROR(J20/F20*100,"-")</f>
        <v>-</v>
      </c>
      <c r="O20" s="23" t="s">
        <v>19</v>
      </c>
    </row>
    <row r="21" spans="1:15" s="17" customFormat="1" ht="54" x14ac:dyDescent="0.25">
      <c r="A21" s="27"/>
      <c r="B21" s="13" t="s">
        <v>20</v>
      </c>
      <c r="C21" s="14">
        <f>SUM(D21:F21)</f>
        <v>175.5</v>
      </c>
      <c r="D21" s="16">
        <v>175.5</v>
      </c>
      <c r="E21" s="16">
        <v>0</v>
      </c>
      <c r="F21" s="16">
        <v>0</v>
      </c>
      <c r="G21" s="14">
        <f>SUM(H21:J21)</f>
        <v>175.5</v>
      </c>
      <c r="H21" s="16">
        <v>175.5</v>
      </c>
      <c r="I21" s="16">
        <v>0</v>
      </c>
      <c r="J21" s="16">
        <v>0</v>
      </c>
      <c r="K21" s="16">
        <f>IFERROR(G21/C21*100,"-")</f>
        <v>100</v>
      </c>
      <c r="L21" s="16">
        <f>IFERROR(H21/D21*100,"-")</f>
        <v>100</v>
      </c>
      <c r="M21" s="16" t="str">
        <f>IFERROR(I21/E21*100,"-")</f>
        <v>-</v>
      </c>
      <c r="N21" s="16" t="str">
        <f>IFERROR(J21/F21*100,"-")</f>
        <v>-</v>
      </c>
      <c r="O21" s="13" t="s">
        <v>21</v>
      </c>
    </row>
    <row r="22" spans="1:15" s="17" customFormat="1" ht="101.25" customHeight="1" x14ac:dyDescent="0.25">
      <c r="A22" s="27"/>
      <c r="B22" s="13" t="s">
        <v>22</v>
      </c>
      <c r="C22" s="14">
        <f>SUM(D22:F22)</f>
        <v>933.4</v>
      </c>
      <c r="D22" s="16">
        <v>933.4</v>
      </c>
      <c r="E22" s="16">
        <v>0</v>
      </c>
      <c r="F22" s="16">
        <v>0</v>
      </c>
      <c r="G22" s="14">
        <f>SUM(H22:J22)</f>
        <v>933.4</v>
      </c>
      <c r="H22" s="16">
        <v>933.4</v>
      </c>
      <c r="I22" s="16">
        <v>0</v>
      </c>
      <c r="J22" s="16">
        <v>0</v>
      </c>
      <c r="K22" s="16">
        <f>IFERROR(G22/C22*100,"-")</f>
        <v>100</v>
      </c>
      <c r="L22" s="16">
        <f>IFERROR(H22/D22*100,"-")</f>
        <v>100</v>
      </c>
      <c r="M22" s="16" t="str">
        <f>IFERROR(I22/E22*100,"-")</f>
        <v>-</v>
      </c>
      <c r="N22" s="16" t="str">
        <f>IFERROR(J22/F22*100,"-")</f>
        <v>-</v>
      </c>
      <c r="O22" s="13" t="s">
        <v>21</v>
      </c>
    </row>
    <row r="23" spans="1:15" s="17" customFormat="1" ht="54" x14ac:dyDescent="0.25">
      <c r="A23" s="27"/>
      <c r="B23" s="13" t="s">
        <v>23</v>
      </c>
      <c r="C23" s="14">
        <f>SUM(D23:F23)</f>
        <v>310</v>
      </c>
      <c r="D23" s="16">
        <v>310</v>
      </c>
      <c r="E23" s="16">
        <v>0</v>
      </c>
      <c r="F23" s="16">
        <v>0</v>
      </c>
      <c r="G23" s="14">
        <f>SUM(H23:J23)</f>
        <v>310</v>
      </c>
      <c r="H23" s="16">
        <v>310</v>
      </c>
      <c r="I23" s="16">
        <v>0</v>
      </c>
      <c r="J23" s="16">
        <v>0</v>
      </c>
      <c r="K23" s="16">
        <f>IFERROR(G23/C23*100,"-")</f>
        <v>100</v>
      </c>
      <c r="L23" s="16">
        <f>IFERROR(H23/D23*100,"-")</f>
        <v>100</v>
      </c>
      <c r="M23" s="16" t="str">
        <f>IFERROR(I23/E23*100,"-")</f>
        <v>-</v>
      </c>
      <c r="N23" s="16" t="str">
        <f>IFERROR(J23/F23*100,"-")</f>
        <v>-</v>
      </c>
      <c r="O23" s="13" t="s">
        <v>24</v>
      </c>
    </row>
    <row r="24" spans="1:15" s="17" customFormat="1" ht="94.5" x14ac:dyDescent="0.25">
      <c r="A24" s="27"/>
      <c r="B24" s="13" t="s">
        <v>25</v>
      </c>
      <c r="C24" s="14">
        <f>SUM(D24:F24)</f>
        <v>392.7</v>
      </c>
      <c r="D24" s="16">
        <v>392.7</v>
      </c>
      <c r="E24" s="16">
        <v>0</v>
      </c>
      <c r="F24" s="16">
        <v>0</v>
      </c>
      <c r="G24" s="14">
        <f>SUM(H24:J24)</f>
        <v>362.1</v>
      </c>
      <c r="H24" s="16">
        <v>362.1</v>
      </c>
      <c r="I24" s="16">
        <v>0</v>
      </c>
      <c r="J24" s="16">
        <v>0</v>
      </c>
      <c r="K24" s="16">
        <f>IFERROR(G24/C24*100,"-")</f>
        <v>92.20779220779221</v>
      </c>
      <c r="L24" s="16">
        <f>IFERROR(H24/D24*100,"-")</f>
        <v>92.20779220779221</v>
      </c>
      <c r="M24" s="16" t="str">
        <f>IFERROR(I24/E24*100,"-")</f>
        <v>-</v>
      </c>
      <c r="N24" s="16" t="str">
        <f>IFERROR(J24/F24*100,"-")</f>
        <v>-</v>
      </c>
      <c r="O24" s="13" t="s">
        <v>26</v>
      </c>
    </row>
    <row r="25" spans="1:15" s="17" customFormat="1" ht="44.25" customHeight="1" x14ac:dyDescent="0.25">
      <c r="A25" s="27"/>
      <c r="B25" s="13" t="s">
        <v>27</v>
      </c>
      <c r="C25" s="14">
        <f>SUM(D25:F25)</f>
        <v>895</v>
      </c>
      <c r="D25" s="16">
        <v>895</v>
      </c>
      <c r="E25" s="16"/>
      <c r="F25" s="16"/>
      <c r="G25" s="14">
        <f>SUM(H25:J25)</f>
        <v>895</v>
      </c>
      <c r="H25" s="16">
        <v>895</v>
      </c>
      <c r="I25" s="16"/>
      <c r="J25" s="16"/>
      <c r="K25" s="16"/>
      <c r="L25" s="16">
        <f>IFERROR(H25/D25*100,"-")</f>
        <v>100</v>
      </c>
      <c r="M25" s="16" t="str">
        <f>IFERROR(I25/E25*100,"-")</f>
        <v>-</v>
      </c>
      <c r="N25" s="16"/>
      <c r="O25" s="13" t="s">
        <v>28</v>
      </c>
    </row>
    <row r="26" spans="1:15" s="11" customFormat="1" ht="40.5" x14ac:dyDescent="0.25">
      <c r="A26" s="6">
        <v>3</v>
      </c>
      <c r="B26" s="7" t="s">
        <v>29</v>
      </c>
      <c r="C26" s="8">
        <f>SUM(D26:F26)</f>
        <v>32.200000000000003</v>
      </c>
      <c r="D26" s="8">
        <f>D27</f>
        <v>32.200000000000003</v>
      </c>
      <c r="E26" s="8">
        <f>E27</f>
        <v>0</v>
      </c>
      <c r="F26" s="8">
        <f>F27</f>
        <v>0</v>
      </c>
      <c r="G26" s="8">
        <f>SUM(H26:J26)</f>
        <v>32.200000000000003</v>
      </c>
      <c r="H26" s="8">
        <f>H27</f>
        <v>32.200000000000003</v>
      </c>
      <c r="I26" s="8">
        <f>I27</f>
        <v>0</v>
      </c>
      <c r="J26" s="8">
        <f>J27</f>
        <v>0</v>
      </c>
      <c r="K26" s="10">
        <f>IFERROR(G26/C26*100,"-")</f>
        <v>100</v>
      </c>
      <c r="L26" s="10">
        <f>IFERROR(H26/D26*100,"-")</f>
        <v>100</v>
      </c>
      <c r="M26" s="10" t="str">
        <f>IFERROR(I26/E26*100,"-")</f>
        <v>-</v>
      </c>
      <c r="N26" s="10" t="str">
        <f>IFERROR(J26/F26*100,"-")</f>
        <v>-</v>
      </c>
      <c r="O26" s="26"/>
    </row>
    <row r="27" spans="1:15" s="17" customFormat="1" ht="27" x14ac:dyDescent="0.25">
      <c r="A27" s="27"/>
      <c r="B27" s="13" t="s">
        <v>30</v>
      </c>
      <c r="C27" s="14">
        <f>SUM(D27:F27)</f>
        <v>32.200000000000003</v>
      </c>
      <c r="D27" s="16">
        <f>D28+D29</f>
        <v>32.200000000000003</v>
      </c>
      <c r="E27" s="16">
        <f>E28+E29</f>
        <v>0</v>
      </c>
      <c r="F27" s="16">
        <f>F28+F29</f>
        <v>0</v>
      </c>
      <c r="G27" s="14">
        <f>SUM(H27:J27)</f>
        <v>32.200000000000003</v>
      </c>
      <c r="H27" s="16">
        <f>H28+H29</f>
        <v>32.200000000000003</v>
      </c>
      <c r="I27" s="16">
        <f>I28+I29</f>
        <v>0</v>
      </c>
      <c r="J27" s="16">
        <f>J28+J29</f>
        <v>0</v>
      </c>
      <c r="K27" s="16">
        <f>IFERROR(G27/C27*100,"-")</f>
        <v>100</v>
      </c>
      <c r="L27" s="16">
        <f>IFERROR(H27/D27*100,"-")</f>
        <v>100</v>
      </c>
      <c r="M27" s="16" t="str">
        <f>IFERROR(I27/E27*100,"-")</f>
        <v>-</v>
      </c>
      <c r="N27" s="16" t="str">
        <f>IFERROR(J27/F27*100,"-")</f>
        <v>-</v>
      </c>
      <c r="O27" s="13" t="s">
        <v>31</v>
      </c>
    </row>
    <row r="28" spans="1:15" s="5" customFormat="1" ht="40.5" x14ac:dyDescent="0.25">
      <c r="A28" s="30"/>
      <c r="B28" s="64" t="s">
        <v>32</v>
      </c>
      <c r="C28" s="29">
        <f>SUM(D28:F28)</f>
        <v>13.1</v>
      </c>
      <c r="D28" s="22">
        <v>13.1</v>
      </c>
      <c r="E28" s="29">
        <v>0</v>
      </c>
      <c r="F28" s="29">
        <v>0</v>
      </c>
      <c r="G28" s="29">
        <f>SUM(H28:J28)</f>
        <v>13.1</v>
      </c>
      <c r="H28" s="29">
        <v>13.1</v>
      </c>
      <c r="I28" s="29">
        <v>0</v>
      </c>
      <c r="J28" s="29">
        <v>0</v>
      </c>
      <c r="K28" s="22">
        <f>IFERROR(G28/C28*100,"-")</f>
        <v>100</v>
      </c>
      <c r="L28" s="22">
        <f>IFERROR(H28/D28*100,"-")</f>
        <v>100</v>
      </c>
      <c r="M28" s="22" t="str">
        <f>IFERROR(I28/E28*100,"-")</f>
        <v>-</v>
      </c>
      <c r="N28" s="22" t="str">
        <f>IFERROR(J28/F28*100,"-")</f>
        <v>-</v>
      </c>
      <c r="O28" s="23"/>
    </row>
    <row r="29" spans="1:15" s="5" customFormat="1" ht="31.5" customHeight="1" x14ac:dyDescent="0.25">
      <c r="A29" s="31"/>
      <c r="B29" s="64" t="s">
        <v>33</v>
      </c>
      <c r="C29" s="29">
        <f>SUM(D29:F29)</f>
        <v>19.100000000000001</v>
      </c>
      <c r="D29" s="22">
        <v>19.100000000000001</v>
      </c>
      <c r="E29" s="29">
        <v>0</v>
      </c>
      <c r="F29" s="29">
        <v>0</v>
      </c>
      <c r="G29" s="29">
        <f>SUM(H29:J29)</f>
        <v>19.100000000000001</v>
      </c>
      <c r="H29" s="29">
        <v>19.100000000000001</v>
      </c>
      <c r="I29" s="29">
        <v>0</v>
      </c>
      <c r="J29" s="29">
        <v>0</v>
      </c>
      <c r="K29" s="22">
        <f>IFERROR(G29/C29*100,"-")</f>
        <v>100</v>
      </c>
      <c r="L29" s="22">
        <f>IFERROR(H29/D29*100,"-")</f>
        <v>100</v>
      </c>
      <c r="M29" s="22" t="str">
        <f>IFERROR(I29/E29*100,"-")</f>
        <v>-</v>
      </c>
      <c r="N29" s="22" t="str">
        <f>IFERROR(J29/F29*100,"-")</f>
        <v>-</v>
      </c>
      <c r="O29" s="23"/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7" sqref="A7:H7"/>
    </sheetView>
  </sheetViews>
  <sheetFormatPr defaultRowHeight="15" x14ac:dyDescent="0.25"/>
  <cols>
    <col min="1" max="1" width="5" customWidth="1"/>
    <col min="2" max="2" width="35.140625" customWidth="1"/>
    <col min="3" max="3" width="6.42578125" customWidth="1"/>
    <col min="4" max="4" width="12" customWidth="1"/>
    <col min="5" max="5" width="12.140625" customWidth="1"/>
    <col min="6" max="6" width="10.5703125" customWidth="1"/>
    <col min="7" max="7" width="11" customWidth="1"/>
    <col min="8" max="8" width="20" customWidth="1"/>
  </cols>
  <sheetData>
    <row r="1" spans="1:9" ht="15.75" x14ac:dyDescent="0.25">
      <c r="A1" s="40" t="s">
        <v>46</v>
      </c>
      <c r="B1" s="40"/>
      <c r="C1" s="40"/>
      <c r="D1" s="40"/>
      <c r="E1" s="40"/>
      <c r="F1" s="40"/>
      <c r="G1" s="40"/>
      <c r="H1" s="40"/>
    </row>
    <row r="2" spans="1:9" ht="38.25" customHeight="1" x14ac:dyDescent="0.25">
      <c r="A2" s="41" t="s">
        <v>85</v>
      </c>
      <c r="B2" s="41"/>
      <c r="C2" s="41"/>
      <c r="D2" s="41"/>
      <c r="E2" s="41"/>
      <c r="F2" s="41"/>
      <c r="G2" s="41"/>
      <c r="H2" s="41"/>
    </row>
    <row r="3" spans="1:9" x14ac:dyDescent="0.25">
      <c r="A3" s="42"/>
      <c r="B3" s="42"/>
      <c r="C3" s="42"/>
      <c r="D3" s="42"/>
      <c r="E3" s="42"/>
      <c r="F3" s="42"/>
      <c r="G3" s="42"/>
      <c r="H3" s="43"/>
    </row>
    <row r="4" spans="1:9" ht="31.5" customHeight="1" x14ac:dyDescent="0.25">
      <c r="A4" s="37" t="s">
        <v>35</v>
      </c>
      <c r="B4" s="37" t="s">
        <v>47</v>
      </c>
      <c r="C4" s="37" t="s">
        <v>48</v>
      </c>
      <c r="D4" s="37" t="s">
        <v>49</v>
      </c>
      <c r="E4" s="37" t="s">
        <v>50</v>
      </c>
      <c r="F4" s="44" t="s">
        <v>51</v>
      </c>
      <c r="G4" s="44" t="s">
        <v>52</v>
      </c>
      <c r="H4" s="45" t="s">
        <v>53</v>
      </c>
    </row>
    <row r="5" spans="1:9" ht="53.25" customHeight="1" x14ac:dyDescent="0.25">
      <c r="A5" s="37"/>
      <c r="B5" s="37"/>
      <c r="C5" s="37"/>
      <c r="D5" s="37"/>
      <c r="E5" s="37"/>
      <c r="F5" s="46"/>
      <c r="G5" s="46"/>
      <c r="H5" s="45"/>
    </row>
    <row r="6" spans="1:9" s="42" customFormat="1" ht="17.25" customHeight="1" x14ac:dyDescent="0.25">
      <c r="A6" s="47" t="s">
        <v>0</v>
      </c>
      <c r="B6" s="48"/>
      <c r="C6" s="48"/>
      <c r="D6" s="48"/>
      <c r="E6" s="48"/>
      <c r="F6" s="48"/>
      <c r="G6" s="48"/>
      <c r="H6" s="49"/>
      <c r="I6" s="50"/>
    </row>
    <row r="7" spans="1:9" s="42" customFormat="1" ht="51" customHeight="1" x14ac:dyDescent="0.25">
      <c r="A7" s="57" t="s">
        <v>54</v>
      </c>
      <c r="B7" s="58"/>
      <c r="C7" s="58"/>
      <c r="D7" s="58"/>
      <c r="E7" s="58"/>
      <c r="F7" s="58"/>
      <c r="G7" s="58"/>
      <c r="H7" s="59"/>
      <c r="I7" s="50"/>
    </row>
    <row r="8" spans="1:9" s="42" customFormat="1" ht="111.75" customHeight="1" x14ac:dyDescent="0.25">
      <c r="A8" s="51"/>
      <c r="B8" s="52" t="s">
        <v>55</v>
      </c>
      <c r="C8" s="53" t="s">
        <v>56</v>
      </c>
      <c r="D8" s="53">
        <v>150</v>
      </c>
      <c r="E8" s="53">
        <v>200</v>
      </c>
      <c r="F8" s="53">
        <v>200</v>
      </c>
      <c r="G8" s="54">
        <f>F8/E8</f>
        <v>1</v>
      </c>
      <c r="H8" s="55" t="s">
        <v>57</v>
      </c>
      <c r="I8" s="50"/>
    </row>
    <row r="9" spans="1:9" s="42" customFormat="1" ht="54" x14ac:dyDescent="0.25">
      <c r="A9" s="51"/>
      <c r="B9" s="52" t="s">
        <v>58</v>
      </c>
      <c r="C9" s="53" t="s">
        <v>59</v>
      </c>
      <c r="D9" s="53">
        <v>1</v>
      </c>
      <c r="E9" s="53">
        <v>1</v>
      </c>
      <c r="F9" s="53">
        <v>1</v>
      </c>
      <c r="G9" s="54">
        <f>F9/E9</f>
        <v>1</v>
      </c>
      <c r="H9" s="55" t="s">
        <v>60</v>
      </c>
      <c r="I9" s="50"/>
    </row>
    <row r="10" spans="1:9" s="42" customFormat="1" ht="40.5" x14ac:dyDescent="0.25">
      <c r="A10" s="51"/>
      <c r="B10" s="52" t="s">
        <v>61</v>
      </c>
      <c r="C10" s="53" t="s">
        <v>62</v>
      </c>
      <c r="D10" s="53">
        <v>5</v>
      </c>
      <c r="E10" s="53">
        <v>3</v>
      </c>
      <c r="F10" s="53">
        <v>3</v>
      </c>
      <c r="G10" s="54">
        <f>F10/E10</f>
        <v>1</v>
      </c>
      <c r="H10" s="55" t="s">
        <v>57</v>
      </c>
      <c r="I10" s="50"/>
    </row>
    <row r="11" spans="1:9" s="42" customFormat="1" ht="54" x14ac:dyDescent="0.25">
      <c r="A11" s="51"/>
      <c r="B11" s="52" t="s">
        <v>63</v>
      </c>
      <c r="C11" s="53" t="s">
        <v>64</v>
      </c>
      <c r="D11" s="53">
        <v>60</v>
      </c>
      <c r="E11" s="53">
        <v>10</v>
      </c>
      <c r="F11" s="53">
        <v>10</v>
      </c>
      <c r="G11" s="54">
        <f>F11/E11</f>
        <v>1</v>
      </c>
      <c r="H11" s="55" t="s">
        <v>57</v>
      </c>
      <c r="I11" s="50"/>
    </row>
    <row r="12" spans="1:9" s="42" customFormat="1" ht="33.75" customHeight="1" x14ac:dyDescent="0.25">
      <c r="A12" s="57" t="s">
        <v>9</v>
      </c>
      <c r="B12" s="58"/>
      <c r="C12" s="58"/>
      <c r="D12" s="58"/>
      <c r="E12" s="58"/>
      <c r="F12" s="58"/>
      <c r="G12" s="58"/>
      <c r="H12" s="59"/>
      <c r="I12" s="50"/>
    </row>
    <row r="13" spans="1:9" s="42" customFormat="1" ht="27" x14ac:dyDescent="0.25">
      <c r="A13" s="51"/>
      <c r="B13" s="52" t="s">
        <v>65</v>
      </c>
      <c r="C13" s="56" t="s">
        <v>64</v>
      </c>
      <c r="D13" s="53">
        <v>1</v>
      </c>
      <c r="E13" s="53">
        <v>1</v>
      </c>
      <c r="F13" s="53">
        <v>0</v>
      </c>
      <c r="G13" s="54">
        <v>0</v>
      </c>
      <c r="H13" s="55" t="s">
        <v>66</v>
      </c>
      <c r="I13" s="50"/>
    </row>
    <row r="14" spans="1:9" s="42" customFormat="1" ht="40.5" x14ac:dyDescent="0.25">
      <c r="A14" s="51"/>
      <c r="B14" s="52" t="s">
        <v>67</v>
      </c>
      <c r="C14" s="56" t="s">
        <v>64</v>
      </c>
      <c r="D14" s="53">
        <v>100</v>
      </c>
      <c r="E14" s="53">
        <v>100</v>
      </c>
      <c r="F14" s="53">
        <v>100</v>
      </c>
      <c r="G14" s="54">
        <v>1</v>
      </c>
      <c r="H14" s="39" t="s">
        <v>68</v>
      </c>
      <c r="I14" s="50"/>
    </row>
    <row r="15" spans="1:9" s="42" customFormat="1" ht="40.5" x14ac:dyDescent="0.25">
      <c r="A15" s="51"/>
      <c r="B15" s="52" t="s">
        <v>69</v>
      </c>
      <c r="C15" s="56" t="s">
        <v>64</v>
      </c>
      <c r="D15" s="53">
        <v>100</v>
      </c>
      <c r="E15" s="53">
        <v>100</v>
      </c>
      <c r="F15" s="53">
        <v>100</v>
      </c>
      <c r="G15" s="54">
        <v>1</v>
      </c>
      <c r="H15" s="39" t="s">
        <v>68</v>
      </c>
      <c r="I15" s="50"/>
    </row>
    <row r="16" spans="1:9" s="42" customFormat="1" x14ac:dyDescent="0.25">
      <c r="A16" s="60" t="s">
        <v>70</v>
      </c>
      <c r="B16" s="61"/>
      <c r="C16" s="61"/>
      <c r="D16" s="61"/>
      <c r="E16" s="61"/>
      <c r="F16" s="61"/>
      <c r="G16" s="61"/>
      <c r="H16" s="62"/>
      <c r="I16" s="50"/>
    </row>
    <row r="17" spans="1:9" s="42" customFormat="1" ht="40.5" x14ac:dyDescent="0.25">
      <c r="A17" s="51"/>
      <c r="B17" s="52" t="s">
        <v>71</v>
      </c>
      <c r="C17" s="56" t="s">
        <v>72</v>
      </c>
      <c r="D17" s="53">
        <v>0</v>
      </c>
      <c r="E17" s="53">
        <v>1</v>
      </c>
      <c r="F17" s="53">
        <v>1</v>
      </c>
      <c r="G17" s="54">
        <f>F17/E17</f>
        <v>1</v>
      </c>
      <c r="H17" s="39" t="s">
        <v>57</v>
      </c>
      <c r="I17" s="50"/>
    </row>
    <row r="18" spans="1:9" s="42" customFormat="1" ht="44.25" customHeight="1" x14ac:dyDescent="0.25">
      <c r="A18" s="51"/>
      <c r="B18" s="52" t="s">
        <v>73</v>
      </c>
      <c r="C18" s="56" t="s">
        <v>64</v>
      </c>
      <c r="D18" s="53">
        <v>18.600000000000001</v>
      </c>
      <c r="E18" s="53">
        <v>18.899999999999999</v>
      </c>
      <c r="F18" s="53">
        <v>18.899999999999999</v>
      </c>
      <c r="G18" s="54">
        <f>F18/E18</f>
        <v>1</v>
      </c>
      <c r="H18" s="39" t="s">
        <v>57</v>
      </c>
      <c r="I18" s="50"/>
    </row>
    <row r="19" spans="1:9" s="42" customFormat="1" ht="27" x14ac:dyDescent="0.25">
      <c r="A19" s="51"/>
      <c r="B19" s="52" t="s">
        <v>74</v>
      </c>
      <c r="C19" s="56" t="s">
        <v>75</v>
      </c>
      <c r="D19" s="53">
        <v>93.4</v>
      </c>
      <c r="E19" s="53">
        <v>81.099999999999994</v>
      </c>
      <c r="F19" s="53">
        <v>80.8</v>
      </c>
      <c r="G19" s="54">
        <f>F19/E19</f>
        <v>0.99630086313193589</v>
      </c>
      <c r="H19" s="55" t="s">
        <v>66</v>
      </c>
      <c r="I19" s="50"/>
    </row>
    <row r="20" spans="1:9" s="42" customFormat="1" ht="39" customHeight="1" x14ac:dyDescent="0.25">
      <c r="A20" s="51"/>
      <c r="B20" s="52" t="s">
        <v>76</v>
      </c>
      <c r="C20" s="56" t="s">
        <v>64</v>
      </c>
      <c r="D20" s="53">
        <v>68.099999999999994</v>
      </c>
      <c r="E20" s="53">
        <v>66.23</v>
      </c>
      <c r="F20" s="53">
        <v>66.23</v>
      </c>
      <c r="G20" s="54">
        <f>F20/E20</f>
        <v>1</v>
      </c>
      <c r="H20" s="39" t="s">
        <v>57</v>
      </c>
      <c r="I20" s="50"/>
    </row>
    <row r="21" spans="1:9" s="42" customFormat="1" ht="27" customHeight="1" x14ac:dyDescent="0.25">
      <c r="A21" s="51"/>
      <c r="B21" s="52" t="s">
        <v>77</v>
      </c>
      <c r="C21" s="56" t="s">
        <v>64</v>
      </c>
      <c r="D21" s="53">
        <v>100</v>
      </c>
      <c r="E21" s="53">
        <v>100</v>
      </c>
      <c r="F21" s="53">
        <v>100</v>
      </c>
      <c r="G21" s="54">
        <v>1</v>
      </c>
      <c r="H21" s="39" t="s">
        <v>68</v>
      </c>
      <c r="I21" s="50"/>
    </row>
    <row r="22" spans="1:9" s="42" customFormat="1" ht="40.5" customHeight="1" x14ac:dyDescent="0.25">
      <c r="A22" s="51"/>
      <c r="B22" s="52" t="s">
        <v>78</v>
      </c>
      <c r="C22" s="56" t="s">
        <v>79</v>
      </c>
      <c r="D22" s="53">
        <v>10</v>
      </c>
      <c r="E22" s="53">
        <v>10</v>
      </c>
      <c r="F22" s="53">
        <v>10</v>
      </c>
      <c r="G22" s="54">
        <f>F22/E22</f>
        <v>1</v>
      </c>
      <c r="H22" s="39" t="s">
        <v>57</v>
      </c>
      <c r="I22" s="50"/>
    </row>
    <row r="23" spans="1:9" s="42" customFormat="1" ht="47.25" customHeight="1" x14ac:dyDescent="0.25">
      <c r="A23" s="51"/>
      <c r="B23" s="52" t="s">
        <v>80</v>
      </c>
      <c r="C23" s="56" t="s">
        <v>64</v>
      </c>
      <c r="D23" s="53">
        <v>0</v>
      </c>
      <c r="E23" s="53">
        <v>100</v>
      </c>
      <c r="F23" s="53">
        <v>100</v>
      </c>
      <c r="G23" s="54">
        <f>F23/E23</f>
        <v>1</v>
      </c>
      <c r="H23" s="39" t="s">
        <v>57</v>
      </c>
      <c r="I23" s="50"/>
    </row>
    <row r="24" spans="1:9" s="42" customFormat="1" ht="27.75" customHeight="1" x14ac:dyDescent="0.25">
      <c r="A24" s="57" t="s">
        <v>81</v>
      </c>
      <c r="B24" s="58"/>
      <c r="C24" s="58"/>
      <c r="D24" s="58"/>
      <c r="E24" s="58"/>
      <c r="F24" s="58"/>
      <c r="G24" s="58"/>
      <c r="H24" s="59"/>
      <c r="I24" s="50"/>
    </row>
    <row r="25" spans="1:9" s="42" customFormat="1" ht="67.5" x14ac:dyDescent="0.25">
      <c r="A25" s="51"/>
      <c r="B25" s="52" t="s">
        <v>82</v>
      </c>
      <c r="C25" s="53" t="s">
        <v>64</v>
      </c>
      <c r="D25" s="53">
        <v>100</v>
      </c>
      <c r="E25" s="53">
        <v>100</v>
      </c>
      <c r="F25" s="53">
        <v>100</v>
      </c>
      <c r="G25" s="54">
        <f>F25/E25</f>
        <v>1</v>
      </c>
      <c r="H25" s="39" t="s">
        <v>57</v>
      </c>
      <c r="I25" s="50"/>
    </row>
    <row r="26" spans="1:9" s="42" customFormat="1" ht="40.5" x14ac:dyDescent="0.25">
      <c r="A26" s="51"/>
      <c r="B26" s="52" t="s">
        <v>83</v>
      </c>
      <c r="C26" s="53" t="s">
        <v>64</v>
      </c>
      <c r="D26" s="53">
        <v>100</v>
      </c>
      <c r="E26" s="53">
        <v>100</v>
      </c>
      <c r="F26" s="53">
        <v>100</v>
      </c>
      <c r="G26" s="54">
        <f>F26/E26</f>
        <v>1</v>
      </c>
      <c r="H26" s="39" t="s">
        <v>57</v>
      </c>
      <c r="I26" s="50"/>
    </row>
  </sheetData>
  <mergeCells count="15">
    <mergeCell ref="A24:H24"/>
    <mergeCell ref="A6:H6"/>
    <mergeCell ref="A7:H7"/>
    <mergeCell ref="A12:H12"/>
    <mergeCell ref="A16:H16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2017-06-01T11:53:52Z</dcterms:modified>
</cp:coreProperties>
</file>